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'Лист1'!$A$1:$K$90</definedName>
  </definedNames>
  <calcPr fullCalcOnLoad="1"/>
</workbook>
</file>

<file path=xl/sharedStrings.xml><?xml version="1.0" encoding="utf-8"?>
<sst xmlns="http://schemas.openxmlformats.org/spreadsheetml/2006/main" count="181" uniqueCount="85">
  <si>
    <t xml:space="preserve">Титульный список </t>
  </si>
  <si>
    <t>№ п/п</t>
  </si>
  <si>
    <t>Адрес объекта</t>
  </si>
  <si>
    <t>год постройки</t>
  </si>
  <si>
    <t>Сметная</t>
  </si>
  <si>
    <t>стоимость</t>
  </si>
  <si>
    <t>квартал</t>
  </si>
  <si>
    <t>I</t>
  </si>
  <si>
    <t>II</t>
  </si>
  <si>
    <t>III</t>
  </si>
  <si>
    <t>IV</t>
  </si>
  <si>
    <t xml:space="preserve">Общая </t>
  </si>
  <si>
    <t>площадь</t>
  </si>
  <si>
    <t>Источник</t>
  </si>
  <si>
    <t>финансирования</t>
  </si>
  <si>
    <t>Вид работ</t>
  </si>
  <si>
    <t>население</t>
  </si>
  <si>
    <t>Итого:</t>
  </si>
  <si>
    <t>шиферная кровля</t>
  </si>
  <si>
    <t>мягкая кровля</t>
  </si>
  <si>
    <t>ул. Тельмана, 13</t>
  </si>
  <si>
    <t>инженерные сети</t>
  </si>
  <si>
    <t>подъезды</t>
  </si>
  <si>
    <t>фасады</t>
  </si>
  <si>
    <t>ремонт цоколя</t>
  </si>
  <si>
    <t>благоустройство</t>
  </si>
  <si>
    <t>ул. Куйбышева, 17,19,20,22</t>
  </si>
  <si>
    <t>ул. Красноармейская, 67,69</t>
  </si>
  <si>
    <t>отмостка</t>
  </si>
  <si>
    <t>дымоходы вентканалы</t>
  </si>
  <si>
    <t>____________________</t>
  </si>
  <si>
    <t>"Утверждаю"</t>
  </si>
  <si>
    <t>ул. Машиностроителей, 24-37</t>
  </si>
  <si>
    <t>ул. Фрунзе, 1-19</t>
  </si>
  <si>
    <t>ул. Машиностроителей, 1- 21</t>
  </si>
  <si>
    <t>штукатурка панелей,швы</t>
  </si>
  <si>
    <t>Начальник ООО "Западный"</t>
  </si>
  <si>
    <t>электро.хозяйство</t>
  </si>
  <si>
    <t>Пер. Спортивный, 2</t>
  </si>
  <si>
    <t>ул. Фрунзе, 9, пер. Спортив., 1 (отопл)</t>
  </si>
  <si>
    <t>ул. Фрунзе, 9</t>
  </si>
  <si>
    <t>ул. М/стр., 11, 12, 19, 20, 21, 24, 27</t>
  </si>
  <si>
    <t>ул. М/стр., 25, 27,39</t>
  </si>
  <si>
    <t>пер. Спортивный, 2</t>
  </si>
  <si>
    <t>ул. М/стр., 25</t>
  </si>
  <si>
    <t>ул. М/стр., 27</t>
  </si>
  <si>
    <t>Директор ООО "Западный"</t>
  </si>
  <si>
    <t>ул.Фрунзе, 9</t>
  </si>
  <si>
    <t>ул. Куйбышева, 17,19,24</t>
  </si>
  <si>
    <t>Ибресинское шоссе, 3,5</t>
  </si>
  <si>
    <t>Ибресинское шоссе, 3,5, Промогород, 26</t>
  </si>
  <si>
    <t>ул. Фрунзе, 1,9,15,19, пер.Спортив.,2</t>
  </si>
  <si>
    <t>ул.Тельмана,13, Промогород.,26</t>
  </si>
  <si>
    <t>пер. Спортив., 2</t>
  </si>
  <si>
    <t>ул. Куйбышева, 24</t>
  </si>
  <si>
    <t>ул. Куйбышева, 20,22, пер. Спортив, 1,2</t>
  </si>
  <si>
    <t>Фрунзе,1,5,9,13.15,17.19</t>
  </si>
  <si>
    <t xml:space="preserve"> М/стр., 1,2,3,4,6.9,13,16,24</t>
  </si>
  <si>
    <t>ул. М/стр., 1,2,3,4,5,6,9,13,15,17,20,21(канализ)</t>
  </si>
  <si>
    <t>пер. Спортивный, 1,2</t>
  </si>
  <si>
    <t>СОГЛАСОВАНО:</t>
  </si>
  <si>
    <t>ул. Фрунзе, 19</t>
  </si>
  <si>
    <t>ул.Фрунзе, 19</t>
  </si>
  <si>
    <t>ул. М/стр., 9,12,15,17,18,12,20,21,28,29,30</t>
  </si>
  <si>
    <t>ул. М/стр., 26</t>
  </si>
  <si>
    <t>ул. М/стр., 37</t>
  </si>
  <si>
    <t>ул. М/стр., 5, 9,16,27 (ХВС)</t>
  </si>
  <si>
    <t>Р.А.Галяуов</t>
  </si>
  <si>
    <t xml:space="preserve"> многоквартирных жилых домов, находящихся на обслуживании ООО "Западный", подлежащих содержанию и ремонту в 2011 году.</t>
  </si>
  <si>
    <t>установка приборов учета ХВС</t>
  </si>
  <si>
    <t>Н.М.Габдрахманов</t>
  </si>
  <si>
    <t>утепление чердач. помещ.</t>
  </si>
  <si>
    <t>Ибрес. шоссе,3, 5, ул. Промогор., 26, ул. Фрунзе, 19 (канализ)</t>
  </si>
  <si>
    <t>по участку согласно графика</t>
  </si>
  <si>
    <t>ул. М/стр., 1,9,26,27,28,31,32,37(ГВС)</t>
  </si>
  <si>
    <t>ул. М/стр.,5,6,9,11,12,13,15,19,24,26,27,28,30,31,37(отопл)</t>
  </si>
  <si>
    <t>ул.Куйбышева,19</t>
  </si>
  <si>
    <t>ул. М/стр., 38</t>
  </si>
  <si>
    <t>ул. Машиностроителей, 1,2,15,38</t>
  </si>
  <si>
    <t>ул. Промогородная,28</t>
  </si>
  <si>
    <t>ул. Промогородная, 26,28</t>
  </si>
  <si>
    <t>пер. Спортив., 1, ул.Фрунзе, 19 (ХВС)</t>
  </si>
  <si>
    <t>ул. М/стр., 5,9,19,28,29,30,31</t>
  </si>
  <si>
    <t>по заявкам</t>
  </si>
  <si>
    <t>ул. Машиностроителей, 13,24,25,27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</si>
</sst>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2"/>
    </font>
    <font>
      <vertAlign val="superscript"/>
      <sz val="11"/>
      <name val="Arial Cyr"/>
      <family val="0"/>
    </font>
    <font>
      <sz val="11"/>
      <color indexed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0" fontId="0" fillId="0" borderId="8" xfId="0" applyNumberForma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SheetLayoutView="75" workbookViewId="0" topLeftCell="A70">
      <pane xSplit="4" topLeftCell="E1" activePane="topRight" state="frozen"/>
      <selection pane="topLeft" activeCell="A1" sqref="A1"/>
      <selection pane="topRight" activeCell="B86" sqref="A86:IV86"/>
    </sheetView>
  </sheetViews>
  <sheetFormatPr defaultColWidth="9.00390625" defaultRowHeight="12.75"/>
  <cols>
    <col min="1" max="1" width="6.75390625" style="1" customWidth="1"/>
    <col min="2" max="2" width="54.125" style="1" customWidth="1"/>
    <col min="3" max="3" width="14.875" style="2" customWidth="1"/>
    <col min="4" max="4" width="12.25390625" style="2" customWidth="1"/>
    <col min="5" max="5" width="9.125" style="2" customWidth="1"/>
    <col min="6" max="7" width="9.875" style="2" bestFit="1" customWidth="1"/>
    <col min="8" max="8" width="10.00390625" style="2" customWidth="1"/>
    <col min="9" max="9" width="12.25390625" style="2" customWidth="1"/>
    <col min="10" max="10" width="17.75390625" style="2" bestFit="1" customWidth="1"/>
    <col min="11" max="11" width="33.75390625" style="2" customWidth="1"/>
    <col min="12" max="16384" width="9.125" style="1" customWidth="1"/>
  </cols>
  <sheetData>
    <row r="1" spans="9:11" ht="14.25">
      <c r="I1" s="40" t="s">
        <v>31</v>
      </c>
      <c r="J1" s="40"/>
      <c r="K1" s="40"/>
    </row>
    <row r="2" spans="9:11" ht="14.25">
      <c r="I2" s="40" t="s">
        <v>46</v>
      </c>
      <c r="J2" s="40"/>
      <c r="K2" s="40"/>
    </row>
    <row r="4" spans="8:11" ht="14.25">
      <c r="H4" s="5"/>
      <c r="I4" s="6" t="s">
        <v>30</v>
      </c>
      <c r="J4" s="5"/>
      <c r="K4" s="2" t="s">
        <v>67</v>
      </c>
    </row>
    <row r="6" spans="1:11" ht="15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4.25">
      <c r="A7" s="40" t="s">
        <v>68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15" thickBot="1"/>
    <row r="9" spans="1:11" ht="15" thickBot="1">
      <c r="A9" s="3" t="s">
        <v>1</v>
      </c>
      <c r="B9" s="14" t="s">
        <v>2</v>
      </c>
      <c r="C9" s="4" t="s">
        <v>3</v>
      </c>
      <c r="D9" s="4" t="s">
        <v>4</v>
      </c>
      <c r="E9" s="41" t="s">
        <v>6</v>
      </c>
      <c r="F9" s="42"/>
      <c r="G9" s="42"/>
      <c r="H9" s="42"/>
      <c r="I9" s="4" t="s">
        <v>11</v>
      </c>
      <c r="J9" s="4" t="s">
        <v>13</v>
      </c>
      <c r="K9" s="8" t="s">
        <v>15</v>
      </c>
    </row>
    <row r="10" spans="1:11" ht="15" thickBot="1">
      <c r="A10" s="9"/>
      <c r="B10" s="13"/>
      <c r="C10" s="7"/>
      <c r="D10" s="7" t="s">
        <v>5</v>
      </c>
      <c r="E10" s="11" t="s">
        <v>7</v>
      </c>
      <c r="F10" s="10" t="s">
        <v>8</v>
      </c>
      <c r="G10" s="11" t="s">
        <v>9</v>
      </c>
      <c r="H10" s="10" t="s">
        <v>10</v>
      </c>
      <c r="I10" s="7" t="s">
        <v>12</v>
      </c>
      <c r="J10" s="7" t="s">
        <v>14</v>
      </c>
      <c r="K10" s="12"/>
    </row>
    <row r="11" spans="1:11" s="23" customFormat="1" ht="14.25">
      <c r="A11" s="24"/>
      <c r="B11" s="24"/>
      <c r="C11" s="25"/>
      <c r="D11" s="25"/>
      <c r="E11" s="25"/>
      <c r="F11" s="25"/>
      <c r="G11" s="25"/>
      <c r="H11" s="25"/>
      <c r="I11" s="25"/>
      <c r="J11" s="25"/>
      <c r="K11" s="25"/>
    </row>
    <row r="12" spans="1:11" s="23" customFormat="1" ht="14.25">
      <c r="A12" s="15">
        <v>1</v>
      </c>
      <c r="B12" s="36" t="s">
        <v>38</v>
      </c>
      <c r="C12" s="16"/>
      <c r="D12" s="17">
        <v>428.864</v>
      </c>
      <c r="E12" s="17"/>
      <c r="F12" s="17">
        <v>300</v>
      </c>
      <c r="G12" s="17">
        <f>D12-F12</f>
        <v>128.86399999999998</v>
      </c>
      <c r="H12" s="17"/>
      <c r="I12" s="17">
        <v>450</v>
      </c>
      <c r="J12" s="16" t="s">
        <v>16</v>
      </c>
      <c r="K12" s="16" t="s">
        <v>18</v>
      </c>
    </row>
    <row r="13" spans="1:11" s="23" customFormat="1" ht="15">
      <c r="A13" s="15"/>
      <c r="B13" s="19" t="s">
        <v>17</v>
      </c>
      <c r="C13" s="20"/>
      <c r="D13" s="18">
        <f>SUM(D12)</f>
        <v>428.864</v>
      </c>
      <c r="E13" s="18"/>
      <c r="F13" s="18">
        <f>SUM(F12:F12)</f>
        <v>300</v>
      </c>
      <c r="G13" s="18">
        <f>SUM(G12:G12)</f>
        <v>128.86399999999998</v>
      </c>
      <c r="H13" s="18"/>
      <c r="I13" s="18">
        <f>SUM(I12)</f>
        <v>450</v>
      </c>
      <c r="J13" s="16"/>
      <c r="K13" s="16"/>
    </row>
    <row r="14" spans="1:11" s="23" customFormat="1" ht="14.25">
      <c r="A14" s="15"/>
      <c r="B14" s="15"/>
      <c r="C14" s="16"/>
      <c r="D14" s="17"/>
      <c r="E14" s="17"/>
      <c r="F14" s="17"/>
      <c r="G14" s="17"/>
      <c r="H14" s="17"/>
      <c r="I14" s="17"/>
      <c r="J14" s="16"/>
      <c r="K14" s="16"/>
    </row>
    <row r="15" spans="1:11" s="23" customFormat="1" ht="14.25">
      <c r="A15" s="15">
        <v>1</v>
      </c>
      <c r="B15" s="37" t="s">
        <v>44</v>
      </c>
      <c r="C15" s="16"/>
      <c r="D15" s="17">
        <v>186.818</v>
      </c>
      <c r="E15" s="17"/>
      <c r="F15" s="17">
        <v>100</v>
      </c>
      <c r="G15" s="17">
        <f aca="true" t="shared" si="0" ref="G15:G23">D15-F15</f>
        <v>86.81800000000001</v>
      </c>
      <c r="H15" s="17"/>
      <c r="I15" s="17">
        <v>470</v>
      </c>
      <c r="J15" s="16" t="s">
        <v>16</v>
      </c>
      <c r="K15" s="16" t="s">
        <v>19</v>
      </c>
    </row>
    <row r="16" spans="1:11" s="23" customFormat="1" ht="14.25">
      <c r="A16" s="15">
        <v>2</v>
      </c>
      <c r="B16" s="37" t="s">
        <v>64</v>
      </c>
      <c r="C16" s="16"/>
      <c r="D16" s="17">
        <v>158.994</v>
      </c>
      <c r="E16" s="17"/>
      <c r="F16" s="17">
        <v>80</v>
      </c>
      <c r="G16" s="17">
        <f t="shared" si="0"/>
        <v>78.994</v>
      </c>
      <c r="H16" s="17"/>
      <c r="I16" s="17">
        <v>380</v>
      </c>
      <c r="J16" s="16" t="s">
        <v>16</v>
      </c>
      <c r="K16" s="16" t="s">
        <v>19</v>
      </c>
    </row>
    <row r="17" spans="1:11" s="23" customFormat="1" ht="14.25">
      <c r="A17" s="15">
        <v>3</v>
      </c>
      <c r="B17" s="37" t="s">
        <v>45</v>
      </c>
      <c r="C17" s="16"/>
      <c r="D17" s="17">
        <v>278.24</v>
      </c>
      <c r="E17" s="17"/>
      <c r="F17" s="17">
        <v>120</v>
      </c>
      <c r="G17" s="17">
        <f t="shared" si="0"/>
        <v>158.24</v>
      </c>
      <c r="H17" s="17"/>
      <c r="I17" s="17">
        <v>700</v>
      </c>
      <c r="J17" s="16" t="s">
        <v>16</v>
      </c>
      <c r="K17" s="16" t="s">
        <v>19</v>
      </c>
    </row>
    <row r="18" spans="1:11" s="23" customFormat="1" ht="14.25">
      <c r="A18" s="15">
        <v>4</v>
      </c>
      <c r="B18" s="15" t="s">
        <v>65</v>
      </c>
      <c r="C18" s="16"/>
      <c r="D18" s="17">
        <v>73.17</v>
      </c>
      <c r="E18" s="17"/>
      <c r="F18" s="17">
        <v>73.17</v>
      </c>
      <c r="G18" s="17"/>
      <c r="H18" s="17"/>
      <c r="I18" s="17">
        <v>120</v>
      </c>
      <c r="J18" s="16" t="s">
        <v>16</v>
      </c>
      <c r="K18" s="16" t="s">
        <v>19</v>
      </c>
    </row>
    <row r="19" spans="1:11" s="23" customFormat="1" ht="14.25">
      <c r="A19" s="15">
        <v>5</v>
      </c>
      <c r="B19" s="15" t="s">
        <v>82</v>
      </c>
      <c r="C19" s="16"/>
      <c r="D19" s="17">
        <v>280</v>
      </c>
      <c r="E19" s="17"/>
      <c r="F19" s="17">
        <v>100</v>
      </c>
      <c r="G19" s="17">
        <f t="shared" si="0"/>
        <v>180</v>
      </c>
      <c r="H19" s="17"/>
      <c r="I19" s="17">
        <v>700</v>
      </c>
      <c r="J19" s="16" t="s">
        <v>16</v>
      </c>
      <c r="K19" s="16" t="s">
        <v>19</v>
      </c>
    </row>
    <row r="20" spans="1:11" s="23" customFormat="1" ht="14.25">
      <c r="A20" s="15">
        <v>6</v>
      </c>
      <c r="B20" s="15" t="s">
        <v>40</v>
      </c>
      <c r="C20" s="16"/>
      <c r="D20" s="17">
        <v>107.321</v>
      </c>
      <c r="E20" s="17"/>
      <c r="F20" s="17">
        <v>55</v>
      </c>
      <c r="G20" s="17">
        <f t="shared" si="0"/>
        <v>52.321</v>
      </c>
      <c r="H20" s="17"/>
      <c r="I20" s="17">
        <v>270</v>
      </c>
      <c r="J20" s="16" t="s">
        <v>16</v>
      </c>
      <c r="K20" s="16" t="s">
        <v>19</v>
      </c>
    </row>
    <row r="21" spans="1:11" s="23" customFormat="1" ht="14.25">
      <c r="A21" s="15">
        <v>7</v>
      </c>
      <c r="B21" s="15" t="s">
        <v>61</v>
      </c>
      <c r="C21" s="16"/>
      <c r="D21" s="17">
        <v>107.321</v>
      </c>
      <c r="E21" s="17"/>
      <c r="F21" s="17">
        <v>60</v>
      </c>
      <c r="G21" s="17">
        <f t="shared" si="0"/>
        <v>47.321</v>
      </c>
      <c r="H21" s="17"/>
      <c r="I21" s="17">
        <v>270</v>
      </c>
      <c r="J21" s="16" t="s">
        <v>16</v>
      </c>
      <c r="K21" s="16" t="s">
        <v>19</v>
      </c>
    </row>
    <row r="22" spans="1:11" s="23" customFormat="1" ht="14.25">
      <c r="A22" s="15">
        <v>8</v>
      </c>
      <c r="B22" s="15" t="s">
        <v>76</v>
      </c>
      <c r="C22" s="16"/>
      <c r="D22" s="17">
        <v>167.37</v>
      </c>
      <c r="E22" s="17"/>
      <c r="F22" s="17">
        <v>100</v>
      </c>
      <c r="G22" s="17">
        <f t="shared" si="0"/>
        <v>67.37</v>
      </c>
      <c r="H22" s="17"/>
      <c r="I22" s="17">
        <v>400</v>
      </c>
      <c r="J22" s="16" t="s">
        <v>16</v>
      </c>
      <c r="K22" s="16" t="s">
        <v>19</v>
      </c>
    </row>
    <row r="23" spans="1:11" s="23" customFormat="1" ht="14.25">
      <c r="A23" s="15">
        <v>9</v>
      </c>
      <c r="B23" s="15" t="s">
        <v>80</v>
      </c>
      <c r="C23" s="16"/>
      <c r="D23" s="17">
        <v>230.13</v>
      </c>
      <c r="E23" s="17"/>
      <c r="F23" s="17">
        <v>100</v>
      </c>
      <c r="G23" s="17">
        <f t="shared" si="0"/>
        <v>130.13</v>
      </c>
      <c r="H23" s="17"/>
      <c r="I23" s="17">
        <v>550</v>
      </c>
      <c r="J23" s="16" t="s">
        <v>16</v>
      </c>
      <c r="K23" s="16" t="s">
        <v>19</v>
      </c>
    </row>
    <row r="24" spans="1:11" s="23" customFormat="1" ht="15">
      <c r="A24" s="15"/>
      <c r="B24" s="19" t="s">
        <v>17</v>
      </c>
      <c r="C24" s="20"/>
      <c r="D24" s="18">
        <f>SUM(D15:D23)</f>
        <v>1589.364</v>
      </c>
      <c r="E24" s="18"/>
      <c r="F24" s="18">
        <f>SUM(F15:F23)</f>
        <v>788.1700000000001</v>
      </c>
      <c r="G24" s="18">
        <f>SUM(G15:G21)</f>
        <v>603.6940000000001</v>
      </c>
      <c r="H24" s="18"/>
      <c r="I24" s="18">
        <f>SUM(I15:I23)</f>
        <v>3860</v>
      </c>
      <c r="J24" s="16"/>
      <c r="K24" s="16"/>
    </row>
    <row r="25" spans="1:11" s="23" customFormat="1" ht="14.25">
      <c r="A25" s="15"/>
      <c r="B25" s="15"/>
      <c r="C25" s="16"/>
      <c r="D25" s="17"/>
      <c r="E25" s="17"/>
      <c r="F25" s="17"/>
      <c r="G25" s="17"/>
      <c r="H25" s="17"/>
      <c r="I25" s="17"/>
      <c r="J25" s="16"/>
      <c r="K25" s="16"/>
    </row>
    <row r="26" spans="1:11" s="23" customFormat="1" ht="14.25">
      <c r="A26" s="15">
        <v>1</v>
      </c>
      <c r="B26" s="15" t="s">
        <v>75</v>
      </c>
      <c r="C26" s="16"/>
      <c r="D26" s="17">
        <v>220</v>
      </c>
      <c r="E26" s="17"/>
      <c r="F26" s="17">
        <v>100</v>
      </c>
      <c r="G26" s="17">
        <f aca="true" t="shared" si="1" ref="G26:G32">D26-(E26+F26)</f>
        <v>120</v>
      </c>
      <c r="H26" s="17"/>
      <c r="I26" s="17">
        <v>320</v>
      </c>
      <c r="J26" s="16" t="s">
        <v>16</v>
      </c>
      <c r="K26" s="16" t="s">
        <v>21</v>
      </c>
    </row>
    <row r="27" spans="1:11" s="23" customFormat="1" ht="14.25">
      <c r="A27" s="15">
        <v>2</v>
      </c>
      <c r="B27" s="15" t="s">
        <v>39</v>
      </c>
      <c r="C27" s="16"/>
      <c r="D27" s="17">
        <v>162.05</v>
      </c>
      <c r="E27" s="17">
        <v>50</v>
      </c>
      <c r="F27" s="17">
        <v>50</v>
      </c>
      <c r="G27" s="17">
        <f t="shared" si="1"/>
        <v>62.05000000000001</v>
      </c>
      <c r="H27" s="17"/>
      <c r="I27" s="17">
        <v>185</v>
      </c>
      <c r="J27" s="16" t="s">
        <v>16</v>
      </c>
      <c r="K27" s="16" t="s">
        <v>21</v>
      </c>
    </row>
    <row r="28" spans="1:11" s="23" customFormat="1" ht="14.25">
      <c r="A28" s="15">
        <v>3</v>
      </c>
      <c r="B28" s="15" t="s">
        <v>74</v>
      </c>
      <c r="C28" s="16"/>
      <c r="D28" s="17">
        <v>229.6</v>
      </c>
      <c r="E28" s="17">
        <v>75</v>
      </c>
      <c r="F28" s="17">
        <v>75</v>
      </c>
      <c r="G28" s="17">
        <f t="shared" si="1"/>
        <v>79.6</v>
      </c>
      <c r="H28" s="17"/>
      <c r="I28" s="17">
        <v>350</v>
      </c>
      <c r="J28" s="16" t="s">
        <v>16</v>
      </c>
      <c r="K28" s="16" t="s">
        <v>21</v>
      </c>
    </row>
    <row r="29" spans="1:11" s="23" customFormat="1" ht="14.25">
      <c r="A29" s="15">
        <v>4</v>
      </c>
      <c r="B29" s="15" t="s">
        <v>66</v>
      </c>
      <c r="C29" s="16"/>
      <c r="D29" s="17">
        <v>66.1</v>
      </c>
      <c r="E29" s="17"/>
      <c r="F29" s="17">
        <v>30</v>
      </c>
      <c r="G29" s="17">
        <f t="shared" si="1"/>
        <v>36.099999999999994</v>
      </c>
      <c r="H29" s="17"/>
      <c r="I29" s="17">
        <v>110</v>
      </c>
      <c r="J29" s="16" t="s">
        <v>16</v>
      </c>
      <c r="K29" s="16" t="s">
        <v>21</v>
      </c>
    </row>
    <row r="30" spans="1:11" s="23" customFormat="1" ht="14.25">
      <c r="A30" s="15">
        <v>5</v>
      </c>
      <c r="B30" s="15" t="s">
        <v>81</v>
      </c>
      <c r="C30" s="16"/>
      <c r="D30" s="17">
        <v>220</v>
      </c>
      <c r="E30" s="17">
        <v>110</v>
      </c>
      <c r="F30" s="17"/>
      <c r="G30" s="17"/>
      <c r="H30" s="17"/>
      <c r="I30" s="17">
        <v>90</v>
      </c>
      <c r="J30" s="16" t="s">
        <v>16</v>
      </c>
      <c r="K30" s="16" t="s">
        <v>21</v>
      </c>
    </row>
    <row r="31" spans="1:11" s="23" customFormat="1" ht="14.25">
      <c r="A31" s="15">
        <v>6</v>
      </c>
      <c r="B31" s="15" t="s">
        <v>72</v>
      </c>
      <c r="C31" s="16"/>
      <c r="D31" s="17">
        <v>251.48</v>
      </c>
      <c r="E31" s="17">
        <v>50</v>
      </c>
      <c r="F31" s="17">
        <v>50</v>
      </c>
      <c r="G31" s="17">
        <f t="shared" si="1"/>
        <v>151.48</v>
      </c>
      <c r="H31" s="17"/>
      <c r="I31" s="17">
        <v>140</v>
      </c>
      <c r="J31" s="16" t="s">
        <v>16</v>
      </c>
      <c r="K31" s="16" t="s">
        <v>21</v>
      </c>
    </row>
    <row r="32" spans="1:11" s="23" customFormat="1" ht="14.25">
      <c r="A32" s="15">
        <v>7</v>
      </c>
      <c r="B32" s="15" t="s">
        <v>58</v>
      </c>
      <c r="C32" s="16"/>
      <c r="D32" s="17">
        <v>411.83</v>
      </c>
      <c r="E32" s="17">
        <v>150</v>
      </c>
      <c r="F32" s="17">
        <v>150</v>
      </c>
      <c r="G32" s="17">
        <f t="shared" si="1"/>
        <v>111.82999999999998</v>
      </c>
      <c r="H32" s="17"/>
      <c r="I32" s="17">
        <v>320</v>
      </c>
      <c r="J32" s="16" t="s">
        <v>16</v>
      </c>
      <c r="K32" s="16" t="s">
        <v>21</v>
      </c>
    </row>
    <row r="33" spans="1:11" s="23" customFormat="1" ht="15">
      <c r="A33" s="26"/>
      <c r="B33" s="19" t="s">
        <v>17</v>
      </c>
      <c r="C33" s="20"/>
      <c r="D33" s="18">
        <f aca="true" t="shared" si="2" ref="D33:I33">SUM(D26:D32)</f>
        <v>1561.06</v>
      </c>
      <c r="E33" s="18">
        <f t="shared" si="2"/>
        <v>435</v>
      </c>
      <c r="F33" s="18">
        <f t="shared" si="2"/>
        <v>455</v>
      </c>
      <c r="G33" s="18">
        <f t="shared" si="2"/>
        <v>561.06</v>
      </c>
      <c r="H33" s="18"/>
      <c r="I33" s="18">
        <f t="shared" si="2"/>
        <v>1515</v>
      </c>
      <c r="J33" s="16"/>
      <c r="K33" s="16"/>
    </row>
    <row r="34" spans="1:11" s="23" customFormat="1" ht="15">
      <c r="A34" s="26"/>
      <c r="B34" s="19"/>
      <c r="C34" s="20"/>
      <c r="D34" s="18"/>
      <c r="E34" s="18"/>
      <c r="F34" s="18"/>
      <c r="G34" s="18"/>
      <c r="H34" s="18"/>
      <c r="I34" s="18"/>
      <c r="J34" s="16"/>
      <c r="K34" s="16"/>
    </row>
    <row r="35" spans="1:11" s="23" customFormat="1" ht="15">
      <c r="A35" s="26">
        <v>1</v>
      </c>
      <c r="B35" s="15" t="s">
        <v>73</v>
      </c>
      <c r="C35" s="20"/>
      <c r="D35" s="17">
        <v>265.443</v>
      </c>
      <c r="E35" s="18"/>
      <c r="F35" s="18"/>
      <c r="G35" s="18"/>
      <c r="H35" s="18"/>
      <c r="I35" s="18">
        <v>20</v>
      </c>
      <c r="J35" s="16" t="s">
        <v>16</v>
      </c>
      <c r="K35" s="21" t="s">
        <v>69</v>
      </c>
    </row>
    <row r="36" spans="1:11" s="23" customFormat="1" ht="15">
      <c r="A36" s="26"/>
      <c r="B36" s="19" t="s">
        <v>17</v>
      </c>
      <c r="C36" s="20"/>
      <c r="D36" s="18">
        <f>D35</f>
        <v>265.443</v>
      </c>
      <c r="E36" s="18"/>
      <c r="F36" s="18"/>
      <c r="G36" s="18"/>
      <c r="H36" s="18"/>
      <c r="I36" s="18"/>
      <c r="J36" s="16"/>
      <c r="K36" s="16"/>
    </row>
    <row r="37" spans="1:11" s="23" customFormat="1" ht="15" customHeight="1">
      <c r="A37" s="26"/>
      <c r="B37" s="15"/>
      <c r="C37" s="16"/>
      <c r="D37" s="17"/>
      <c r="E37" s="17"/>
      <c r="F37" s="17"/>
      <c r="G37" s="17"/>
      <c r="H37" s="17"/>
      <c r="I37" s="17"/>
      <c r="J37" s="16"/>
      <c r="K37" s="16"/>
    </row>
    <row r="38" spans="1:11" s="23" customFormat="1" ht="14.25">
      <c r="A38" s="26">
        <v>1</v>
      </c>
      <c r="B38" s="15" t="s">
        <v>47</v>
      </c>
      <c r="C38" s="16"/>
      <c r="D38" s="17">
        <v>61.6</v>
      </c>
      <c r="E38" s="17"/>
      <c r="F38" s="17">
        <v>30.8</v>
      </c>
      <c r="G38" s="17">
        <v>30.8</v>
      </c>
      <c r="H38" s="21"/>
      <c r="I38" s="17">
        <v>2</v>
      </c>
      <c r="J38" s="16" t="s">
        <v>16</v>
      </c>
      <c r="K38" s="16" t="s">
        <v>22</v>
      </c>
    </row>
    <row r="39" spans="1:11" s="23" customFormat="1" ht="14.25">
      <c r="A39" s="26">
        <v>2</v>
      </c>
      <c r="B39" s="15" t="s">
        <v>62</v>
      </c>
      <c r="C39" s="16"/>
      <c r="D39" s="17">
        <v>30.8</v>
      </c>
      <c r="E39" s="17"/>
      <c r="F39" s="17">
        <v>30.8</v>
      </c>
      <c r="G39" s="17"/>
      <c r="H39" s="21"/>
      <c r="I39" s="17">
        <v>1</v>
      </c>
      <c r="J39" s="16" t="s">
        <v>16</v>
      </c>
      <c r="K39" s="16" t="s">
        <v>22</v>
      </c>
    </row>
    <row r="40" spans="1:11" s="23" customFormat="1" ht="14.25">
      <c r="A40" s="26">
        <v>3</v>
      </c>
      <c r="B40" s="15" t="s">
        <v>53</v>
      </c>
      <c r="C40" s="16"/>
      <c r="D40" s="17">
        <v>123.2</v>
      </c>
      <c r="E40" s="17"/>
      <c r="F40" s="17">
        <v>61.6</v>
      </c>
      <c r="G40" s="17">
        <v>61.6</v>
      </c>
      <c r="H40" s="21"/>
      <c r="I40" s="17">
        <v>4</v>
      </c>
      <c r="J40" s="16" t="s">
        <v>16</v>
      </c>
      <c r="K40" s="16" t="s">
        <v>22</v>
      </c>
    </row>
    <row r="41" spans="1:11" s="23" customFormat="1" ht="14.25">
      <c r="A41" s="26">
        <v>4</v>
      </c>
      <c r="B41" s="15" t="s">
        <v>84</v>
      </c>
      <c r="C41" s="16"/>
      <c r="D41" s="17">
        <v>200</v>
      </c>
      <c r="E41" s="17">
        <v>95</v>
      </c>
      <c r="F41" s="17">
        <v>75</v>
      </c>
      <c r="G41" s="17">
        <v>30</v>
      </c>
      <c r="H41" s="21"/>
      <c r="I41" s="17">
        <v>6</v>
      </c>
      <c r="J41" s="16" t="s">
        <v>16</v>
      </c>
      <c r="K41" s="16" t="s">
        <v>22</v>
      </c>
    </row>
    <row r="42" spans="1:11" s="23" customFormat="1" ht="15">
      <c r="A42" s="15"/>
      <c r="B42" s="19" t="s">
        <v>17</v>
      </c>
      <c r="C42" s="20"/>
      <c r="D42" s="18">
        <f>SUM(D38:D41)</f>
        <v>415.6</v>
      </c>
      <c r="E42" s="18">
        <f>SUM(E38:E41)</f>
        <v>95</v>
      </c>
      <c r="F42" s="18">
        <f>SUM(F38:F41)</f>
        <v>198.2</v>
      </c>
      <c r="G42" s="18">
        <f>SUM(G38:G41)</f>
        <v>122.4</v>
      </c>
      <c r="H42" s="18"/>
      <c r="I42" s="18">
        <f>SUM(I38:I41)</f>
        <v>13</v>
      </c>
      <c r="J42" s="16"/>
      <c r="K42" s="16"/>
    </row>
    <row r="43" spans="1:11" s="23" customFormat="1" ht="14.25">
      <c r="A43" s="15"/>
      <c r="B43" s="15"/>
      <c r="C43" s="16"/>
      <c r="D43" s="17"/>
      <c r="E43" s="17"/>
      <c r="F43" s="17"/>
      <c r="G43" s="17"/>
      <c r="H43" s="17"/>
      <c r="I43" s="17"/>
      <c r="J43" s="16"/>
      <c r="K43" s="16"/>
    </row>
    <row r="44" spans="1:11" s="23" customFormat="1" ht="14.25">
      <c r="A44" s="15">
        <v>1</v>
      </c>
      <c r="B44" s="15" t="s">
        <v>40</v>
      </c>
      <c r="C44" s="16"/>
      <c r="D44" s="17">
        <v>99.36</v>
      </c>
      <c r="E44" s="17"/>
      <c r="F44" s="17">
        <v>50</v>
      </c>
      <c r="G44" s="17">
        <v>49.36</v>
      </c>
      <c r="H44" s="17"/>
      <c r="I44" s="17">
        <v>540</v>
      </c>
      <c r="J44" s="16" t="s">
        <v>16</v>
      </c>
      <c r="K44" s="16" t="s">
        <v>23</v>
      </c>
    </row>
    <row r="45" spans="1:11" s="23" customFormat="1" ht="14.25">
      <c r="A45" s="15">
        <v>2</v>
      </c>
      <c r="B45" s="15" t="s">
        <v>79</v>
      </c>
      <c r="C45" s="16"/>
      <c r="D45" s="17">
        <v>10</v>
      </c>
      <c r="E45" s="17"/>
      <c r="F45" s="17"/>
      <c r="G45" s="17">
        <v>10</v>
      </c>
      <c r="H45" s="17"/>
      <c r="I45" s="17">
        <v>50</v>
      </c>
      <c r="J45" s="16" t="s">
        <v>16</v>
      </c>
      <c r="K45" s="16" t="s">
        <v>23</v>
      </c>
    </row>
    <row r="46" spans="1:11" s="23" customFormat="1" ht="15">
      <c r="A46" s="15"/>
      <c r="B46" s="19" t="s">
        <v>17</v>
      </c>
      <c r="C46" s="16"/>
      <c r="D46" s="18">
        <f>SUM(D44:D45)</f>
        <v>109.36</v>
      </c>
      <c r="E46" s="18"/>
      <c r="F46" s="18">
        <f>SUM(F44:F45)</f>
        <v>50</v>
      </c>
      <c r="G46" s="18">
        <f>SUM(G44:G45)</f>
        <v>59.36</v>
      </c>
      <c r="H46" s="18"/>
      <c r="I46" s="18">
        <f>SUM(I44:I45)</f>
        <v>590</v>
      </c>
      <c r="J46" s="16"/>
      <c r="K46" s="16"/>
    </row>
    <row r="47" spans="1:11" s="23" customFormat="1" ht="15">
      <c r="A47" s="15"/>
      <c r="B47" s="19"/>
      <c r="C47" s="16"/>
      <c r="D47" s="18"/>
      <c r="E47" s="18"/>
      <c r="F47" s="18"/>
      <c r="G47" s="18"/>
      <c r="H47" s="18"/>
      <c r="I47" s="17"/>
      <c r="J47" s="16"/>
      <c r="K47" s="16"/>
    </row>
    <row r="48" spans="1:11" s="23" customFormat="1" ht="15">
      <c r="A48" s="15">
        <v>1</v>
      </c>
      <c r="B48" s="15" t="s">
        <v>41</v>
      </c>
      <c r="C48" s="16"/>
      <c r="D48" s="17">
        <v>35.061</v>
      </c>
      <c r="E48" s="18"/>
      <c r="F48" s="17">
        <v>18</v>
      </c>
      <c r="G48" s="17">
        <f>D48-F48</f>
        <v>17.061</v>
      </c>
      <c r="H48" s="18"/>
      <c r="I48" s="17">
        <v>403</v>
      </c>
      <c r="J48" s="16" t="s">
        <v>16</v>
      </c>
      <c r="K48" s="16" t="s">
        <v>24</v>
      </c>
    </row>
    <row r="49" spans="1:11" s="23" customFormat="1" ht="15">
      <c r="A49" s="15">
        <v>2</v>
      </c>
      <c r="B49" s="15" t="s">
        <v>52</v>
      </c>
      <c r="C49" s="16"/>
      <c r="D49" s="17">
        <v>72.438</v>
      </c>
      <c r="E49" s="18"/>
      <c r="F49" s="17">
        <v>36</v>
      </c>
      <c r="G49" s="17">
        <f>D49-F49</f>
        <v>36.438</v>
      </c>
      <c r="H49" s="18"/>
      <c r="I49" s="17">
        <v>500</v>
      </c>
      <c r="J49" s="16" t="s">
        <v>16</v>
      </c>
      <c r="K49" s="16" t="s">
        <v>24</v>
      </c>
    </row>
    <row r="50" spans="1:11" s="23" customFormat="1" ht="15">
      <c r="A50" s="15"/>
      <c r="B50" s="19" t="s">
        <v>17</v>
      </c>
      <c r="C50" s="20"/>
      <c r="D50" s="18">
        <f aca="true" t="shared" si="3" ref="D50:I50">SUM(D48:D49)</f>
        <v>107.499</v>
      </c>
      <c r="E50" s="18"/>
      <c r="F50" s="18">
        <f t="shared" si="3"/>
        <v>54</v>
      </c>
      <c r="G50" s="18">
        <f t="shared" si="3"/>
        <v>53.499</v>
      </c>
      <c r="H50" s="18"/>
      <c r="I50" s="18">
        <f t="shared" si="3"/>
        <v>903</v>
      </c>
      <c r="J50" s="16"/>
      <c r="K50" s="16"/>
    </row>
    <row r="51" spans="1:11" s="23" customFormat="1" ht="15">
      <c r="A51" s="15"/>
      <c r="B51" s="15"/>
      <c r="C51" s="16"/>
      <c r="D51" s="17"/>
      <c r="E51" s="18"/>
      <c r="F51" s="17"/>
      <c r="G51" s="17"/>
      <c r="H51" s="18"/>
      <c r="I51" s="17"/>
      <c r="J51" s="16"/>
      <c r="K51" s="16"/>
    </row>
    <row r="52" spans="1:11" s="23" customFormat="1" ht="14.25">
      <c r="A52" s="15">
        <v>1</v>
      </c>
      <c r="B52" s="15" t="s">
        <v>34</v>
      </c>
      <c r="C52" s="16"/>
      <c r="D52" s="17">
        <f>I52*0.738</f>
        <v>125.46</v>
      </c>
      <c r="E52" s="17"/>
      <c r="F52" s="17">
        <f aca="true" t="shared" si="4" ref="F52:F60">D52/2</f>
        <v>62.73</v>
      </c>
      <c r="G52" s="17">
        <f>D52-F52</f>
        <v>62.73</v>
      </c>
      <c r="H52" s="17"/>
      <c r="I52" s="17">
        <v>170</v>
      </c>
      <c r="J52" s="16" t="s">
        <v>16</v>
      </c>
      <c r="K52" s="16" t="s">
        <v>25</v>
      </c>
    </row>
    <row r="53" spans="1:11" s="23" customFormat="1" ht="14.25">
      <c r="A53" s="15">
        <f aca="true" t="shared" si="5" ref="A53:A59">1+A52</f>
        <v>2</v>
      </c>
      <c r="B53" s="15" t="s">
        <v>32</v>
      </c>
      <c r="C53" s="16"/>
      <c r="D53" s="17">
        <f aca="true" t="shared" si="6" ref="D53:D58">I53*0.738</f>
        <v>114.39</v>
      </c>
      <c r="E53" s="17"/>
      <c r="F53" s="17">
        <f t="shared" si="4"/>
        <v>57.195</v>
      </c>
      <c r="G53" s="17">
        <f aca="true" t="shared" si="7" ref="G53:G66">D53-F53</f>
        <v>57.195</v>
      </c>
      <c r="H53" s="17"/>
      <c r="I53" s="17">
        <v>155</v>
      </c>
      <c r="J53" s="16" t="s">
        <v>16</v>
      </c>
      <c r="K53" s="16" t="s">
        <v>25</v>
      </c>
    </row>
    <row r="54" spans="1:11" s="23" customFormat="1" ht="14.25">
      <c r="A54" s="15">
        <f t="shared" si="5"/>
        <v>3</v>
      </c>
      <c r="B54" s="15" t="s">
        <v>33</v>
      </c>
      <c r="C54" s="16"/>
      <c r="D54" s="17">
        <f t="shared" si="6"/>
        <v>88.56</v>
      </c>
      <c r="E54" s="17"/>
      <c r="F54" s="17">
        <f t="shared" si="4"/>
        <v>44.28</v>
      </c>
      <c r="G54" s="17">
        <f t="shared" si="7"/>
        <v>44.28</v>
      </c>
      <c r="H54" s="17"/>
      <c r="I54" s="17">
        <v>120</v>
      </c>
      <c r="J54" s="16" t="s">
        <v>16</v>
      </c>
      <c r="K54" s="16" t="s">
        <v>25</v>
      </c>
    </row>
    <row r="55" spans="1:11" s="23" customFormat="1" ht="14.25">
      <c r="A55" s="15">
        <f t="shared" si="5"/>
        <v>4</v>
      </c>
      <c r="B55" s="15" t="s">
        <v>26</v>
      </c>
      <c r="C55" s="16"/>
      <c r="D55" s="17">
        <f t="shared" si="6"/>
        <v>62.73</v>
      </c>
      <c r="E55" s="17"/>
      <c r="F55" s="17">
        <v>16</v>
      </c>
      <c r="G55" s="17">
        <f t="shared" si="7"/>
        <v>46.73</v>
      </c>
      <c r="H55" s="17"/>
      <c r="I55" s="17">
        <v>85</v>
      </c>
      <c r="J55" s="16" t="s">
        <v>16</v>
      </c>
      <c r="K55" s="16" t="s">
        <v>25</v>
      </c>
    </row>
    <row r="56" spans="1:11" s="23" customFormat="1" ht="14.25">
      <c r="A56" s="15">
        <f t="shared" si="5"/>
        <v>5</v>
      </c>
      <c r="B56" s="15" t="s">
        <v>20</v>
      </c>
      <c r="C56" s="16"/>
      <c r="D56" s="17">
        <f t="shared" si="6"/>
        <v>36.9</v>
      </c>
      <c r="E56" s="17"/>
      <c r="F56" s="17">
        <f t="shared" si="4"/>
        <v>18.45</v>
      </c>
      <c r="G56" s="17">
        <f t="shared" si="7"/>
        <v>18.45</v>
      </c>
      <c r="H56" s="17"/>
      <c r="I56" s="17">
        <v>50</v>
      </c>
      <c r="J56" s="16" t="s">
        <v>16</v>
      </c>
      <c r="K56" s="16" t="s">
        <v>25</v>
      </c>
    </row>
    <row r="57" spans="1:11" s="23" customFormat="1" ht="14.25">
      <c r="A57" s="15">
        <f t="shared" si="5"/>
        <v>6</v>
      </c>
      <c r="B57" s="15" t="s">
        <v>59</v>
      </c>
      <c r="C57" s="16"/>
      <c r="D57" s="17">
        <f t="shared" si="6"/>
        <v>33.21</v>
      </c>
      <c r="E57" s="17"/>
      <c r="F57" s="17">
        <f t="shared" si="4"/>
        <v>16.605</v>
      </c>
      <c r="G57" s="17">
        <f t="shared" si="7"/>
        <v>16.605</v>
      </c>
      <c r="H57" s="17"/>
      <c r="I57" s="17">
        <v>45</v>
      </c>
      <c r="J57" s="16" t="s">
        <v>16</v>
      </c>
      <c r="K57" s="16" t="s">
        <v>25</v>
      </c>
    </row>
    <row r="58" spans="1:11" s="23" customFormat="1" ht="14.25">
      <c r="A58" s="15">
        <f t="shared" si="5"/>
        <v>7</v>
      </c>
      <c r="B58" s="15" t="s">
        <v>27</v>
      </c>
      <c r="C58" s="16"/>
      <c r="D58" s="17">
        <f t="shared" si="6"/>
        <v>22.14</v>
      </c>
      <c r="E58" s="17"/>
      <c r="F58" s="17">
        <f t="shared" si="4"/>
        <v>11.07</v>
      </c>
      <c r="G58" s="17">
        <f t="shared" si="7"/>
        <v>11.07</v>
      </c>
      <c r="H58" s="17"/>
      <c r="I58" s="17">
        <v>30</v>
      </c>
      <c r="J58" s="16" t="s">
        <v>16</v>
      </c>
      <c r="K58" s="16" t="s">
        <v>25</v>
      </c>
    </row>
    <row r="59" spans="1:11" s="23" customFormat="1" ht="14.25">
      <c r="A59" s="15">
        <f t="shared" si="5"/>
        <v>8</v>
      </c>
      <c r="B59" s="15" t="s">
        <v>49</v>
      </c>
      <c r="C59" s="16"/>
      <c r="D59" s="17">
        <v>98.5</v>
      </c>
      <c r="E59" s="17"/>
      <c r="F59" s="17">
        <v>5</v>
      </c>
      <c r="G59" s="17">
        <f t="shared" si="7"/>
        <v>93.5</v>
      </c>
      <c r="H59" s="17"/>
      <c r="I59" s="17">
        <v>20</v>
      </c>
      <c r="J59" s="16" t="s">
        <v>16</v>
      </c>
      <c r="K59" s="16" t="s">
        <v>25</v>
      </c>
    </row>
    <row r="60" spans="1:11" s="35" customFormat="1" ht="15">
      <c r="A60" s="19"/>
      <c r="B60" s="19" t="s">
        <v>17</v>
      </c>
      <c r="C60" s="20"/>
      <c r="D60" s="18">
        <f>SUM(D52:D59)</f>
        <v>581.8899999999999</v>
      </c>
      <c r="E60" s="18"/>
      <c r="F60" s="18">
        <f t="shared" si="4"/>
        <v>290.94499999999994</v>
      </c>
      <c r="G60" s="18">
        <f t="shared" si="7"/>
        <v>290.94499999999994</v>
      </c>
      <c r="H60" s="18"/>
      <c r="I60" s="18">
        <f>SUM(I52:I59)</f>
        <v>675</v>
      </c>
      <c r="J60" s="20"/>
      <c r="K60" s="20"/>
    </row>
    <row r="61" spans="1:11" s="23" customFormat="1" ht="15">
      <c r="A61" s="15"/>
      <c r="B61" s="19"/>
      <c r="C61" s="20"/>
      <c r="D61" s="18"/>
      <c r="E61" s="18"/>
      <c r="F61" s="18"/>
      <c r="G61" s="17"/>
      <c r="H61" s="18"/>
      <c r="I61" s="18"/>
      <c r="J61" s="16"/>
      <c r="K61" s="16"/>
    </row>
    <row r="62" spans="1:11" s="23" customFormat="1" ht="14.25">
      <c r="A62" s="15">
        <v>1</v>
      </c>
      <c r="B62" s="15" t="s">
        <v>63</v>
      </c>
      <c r="C62" s="16"/>
      <c r="D62" s="17">
        <v>34.68</v>
      </c>
      <c r="E62" s="17"/>
      <c r="F62" s="17">
        <v>17</v>
      </c>
      <c r="G62" s="17">
        <v>17.68</v>
      </c>
      <c r="H62" s="17"/>
      <c r="I62" s="17">
        <v>120</v>
      </c>
      <c r="J62" s="16" t="s">
        <v>16</v>
      </c>
      <c r="K62" s="16" t="s">
        <v>28</v>
      </c>
    </row>
    <row r="63" spans="1:11" s="23" customFormat="1" ht="14.25">
      <c r="A63" s="15">
        <f>1+A62</f>
        <v>2</v>
      </c>
      <c r="B63" s="15" t="s">
        <v>51</v>
      </c>
      <c r="C63" s="16"/>
      <c r="D63" s="17">
        <v>23.12</v>
      </c>
      <c r="E63" s="17"/>
      <c r="F63" s="17">
        <v>10</v>
      </c>
      <c r="G63" s="17">
        <v>23.12</v>
      </c>
      <c r="H63" s="17"/>
      <c r="I63" s="17">
        <v>80</v>
      </c>
      <c r="J63" s="16" t="s">
        <v>16</v>
      </c>
      <c r="K63" s="16" t="s">
        <v>28</v>
      </c>
    </row>
    <row r="64" spans="1:11" s="23" customFormat="1" ht="14.25">
      <c r="A64" s="15">
        <f>1+A63</f>
        <v>3</v>
      </c>
      <c r="B64" s="15" t="s">
        <v>50</v>
      </c>
      <c r="C64" s="16"/>
      <c r="D64" s="17">
        <v>42.15</v>
      </c>
      <c r="E64" s="17"/>
      <c r="F64" s="17">
        <v>15</v>
      </c>
      <c r="G64" s="17">
        <v>16.79</v>
      </c>
      <c r="H64" s="17"/>
      <c r="I64" s="17">
        <v>110</v>
      </c>
      <c r="J64" s="16" t="s">
        <v>16</v>
      </c>
      <c r="K64" s="16" t="s">
        <v>28</v>
      </c>
    </row>
    <row r="65" spans="1:11" s="23" customFormat="1" ht="14.25">
      <c r="A65" s="15">
        <f>1+A64</f>
        <v>4</v>
      </c>
      <c r="B65" s="15" t="s">
        <v>48</v>
      </c>
      <c r="C65" s="16"/>
      <c r="D65" s="17">
        <v>40.46</v>
      </c>
      <c r="E65" s="17"/>
      <c r="F65" s="17">
        <v>20</v>
      </c>
      <c r="G65" s="17">
        <v>20.26</v>
      </c>
      <c r="H65" s="17"/>
      <c r="I65" s="17">
        <v>140</v>
      </c>
      <c r="J65" s="16" t="s">
        <v>16</v>
      </c>
      <c r="K65" s="16" t="s">
        <v>28</v>
      </c>
    </row>
    <row r="66" spans="1:11" s="23" customFormat="1" ht="15">
      <c r="A66" s="15"/>
      <c r="B66" s="19" t="s">
        <v>17</v>
      </c>
      <c r="C66" s="20"/>
      <c r="D66" s="18">
        <f>SUM(D62:D65)</f>
        <v>140.41</v>
      </c>
      <c r="E66" s="18"/>
      <c r="F66" s="18">
        <f>SUM(F62:F65)</f>
        <v>62</v>
      </c>
      <c r="G66" s="18">
        <f t="shared" si="7"/>
        <v>78.41</v>
      </c>
      <c r="H66" s="18"/>
      <c r="I66" s="18">
        <f>SUM(I62:I65)</f>
        <v>450</v>
      </c>
      <c r="J66" s="16"/>
      <c r="K66" s="16"/>
    </row>
    <row r="67" spans="1:11" s="23" customFormat="1" ht="14.25">
      <c r="A67" s="15"/>
      <c r="B67" s="15"/>
      <c r="C67" s="16"/>
      <c r="D67" s="17"/>
      <c r="E67" s="17"/>
      <c r="F67" s="17"/>
      <c r="G67" s="17"/>
      <c r="H67" s="17"/>
      <c r="I67" s="17"/>
      <c r="J67" s="16"/>
      <c r="K67" s="16"/>
    </row>
    <row r="68" spans="1:11" s="23" customFormat="1" ht="14.25">
      <c r="A68" s="15">
        <v>1</v>
      </c>
      <c r="B68" s="15" t="s">
        <v>83</v>
      </c>
      <c r="C68" s="16"/>
      <c r="D68" s="27">
        <v>160</v>
      </c>
      <c r="E68" s="17"/>
      <c r="F68" s="17">
        <v>34</v>
      </c>
      <c r="G68" s="17">
        <f>D68-F68</f>
        <v>126</v>
      </c>
      <c r="H68" s="17"/>
      <c r="I68" s="17">
        <v>1000</v>
      </c>
      <c r="J68" s="16" t="s">
        <v>16</v>
      </c>
      <c r="K68" s="16" t="s">
        <v>35</v>
      </c>
    </row>
    <row r="69" spans="1:11" s="23" customFormat="1" ht="15">
      <c r="A69" s="15"/>
      <c r="B69" s="19" t="s">
        <v>17</v>
      </c>
      <c r="C69" s="20"/>
      <c r="D69" s="18">
        <f>SUM(D68:D68)</f>
        <v>160</v>
      </c>
      <c r="E69" s="18"/>
      <c r="F69" s="18">
        <f>SUM(F68:F68)</f>
        <v>34</v>
      </c>
      <c r="G69" s="18">
        <f>SUM(G68:G68)</f>
        <v>126</v>
      </c>
      <c r="H69" s="18"/>
      <c r="I69" s="18">
        <f>SUM(I68:I68)</f>
        <v>1000</v>
      </c>
      <c r="J69" s="16"/>
      <c r="K69" s="16"/>
    </row>
    <row r="70" spans="1:11" s="23" customFormat="1" ht="14.25">
      <c r="A70" s="15"/>
      <c r="B70" s="15"/>
      <c r="C70" s="16"/>
      <c r="D70" s="17"/>
      <c r="E70" s="17"/>
      <c r="F70" s="17"/>
      <c r="G70" s="17"/>
      <c r="H70" s="17"/>
      <c r="I70" s="17"/>
      <c r="J70" s="16"/>
      <c r="K70" s="16"/>
    </row>
    <row r="71" spans="1:11" s="23" customFormat="1" ht="14.25">
      <c r="A71" s="15">
        <v>1</v>
      </c>
      <c r="B71" s="15" t="s">
        <v>38</v>
      </c>
      <c r="C71" s="16"/>
      <c r="D71" s="17">
        <v>8.16</v>
      </c>
      <c r="E71" s="17">
        <v>2</v>
      </c>
      <c r="F71" s="17">
        <v>2</v>
      </c>
      <c r="G71" s="17">
        <v>2</v>
      </c>
      <c r="H71" s="21">
        <v>2.16</v>
      </c>
      <c r="I71" s="17">
        <v>10</v>
      </c>
      <c r="J71" s="16" t="s">
        <v>16</v>
      </c>
      <c r="K71" s="16" t="s">
        <v>29</v>
      </c>
    </row>
    <row r="72" spans="1:11" s="23" customFormat="1" ht="14.25">
      <c r="A72" s="15">
        <v>2</v>
      </c>
      <c r="B72" s="15" t="s">
        <v>54</v>
      </c>
      <c r="C72" s="16"/>
      <c r="D72" s="17">
        <v>8.98</v>
      </c>
      <c r="E72" s="17">
        <v>2.2</v>
      </c>
      <c r="F72" s="17">
        <v>2.2</v>
      </c>
      <c r="G72" s="17">
        <v>2.2</v>
      </c>
      <c r="H72" s="21">
        <v>2.38</v>
      </c>
      <c r="I72" s="17">
        <v>11</v>
      </c>
      <c r="J72" s="16" t="s">
        <v>16</v>
      </c>
      <c r="K72" s="16" t="s">
        <v>29</v>
      </c>
    </row>
    <row r="73" spans="1:11" s="23" customFormat="1" ht="14.25">
      <c r="A73" s="15">
        <v>3</v>
      </c>
      <c r="B73" s="15" t="s">
        <v>77</v>
      </c>
      <c r="C73" s="16"/>
      <c r="D73" s="17">
        <v>112.916</v>
      </c>
      <c r="E73" s="17"/>
      <c r="F73" s="17">
        <v>60</v>
      </c>
      <c r="G73" s="17">
        <f>D73-F73</f>
        <v>52.916</v>
      </c>
      <c r="H73" s="21"/>
      <c r="I73" s="17">
        <v>21</v>
      </c>
      <c r="J73" s="16" t="s">
        <v>16</v>
      </c>
      <c r="K73" s="16" t="s">
        <v>29</v>
      </c>
    </row>
    <row r="74" spans="1:11" s="23" customFormat="1" ht="14.25">
      <c r="A74" s="15">
        <v>4</v>
      </c>
      <c r="B74" s="15" t="s">
        <v>42</v>
      </c>
      <c r="C74" s="16"/>
      <c r="D74" s="17">
        <v>12.24</v>
      </c>
      <c r="E74" s="17">
        <v>3</v>
      </c>
      <c r="F74" s="17">
        <v>3</v>
      </c>
      <c r="G74" s="17">
        <v>3</v>
      </c>
      <c r="H74" s="21">
        <f>D74-E74-F74-G74</f>
        <v>3.24</v>
      </c>
      <c r="I74" s="17">
        <v>15</v>
      </c>
      <c r="J74" s="16" t="s">
        <v>16</v>
      </c>
      <c r="K74" s="16" t="s">
        <v>29</v>
      </c>
    </row>
    <row r="75" spans="1:11" s="23" customFormat="1" ht="17.25">
      <c r="A75" s="15"/>
      <c r="B75" s="19" t="s">
        <v>17</v>
      </c>
      <c r="C75" s="20"/>
      <c r="D75" s="18">
        <f aca="true" t="shared" si="8" ref="D75:I75">SUM(D71:D74)</f>
        <v>142.296</v>
      </c>
      <c r="E75" s="18">
        <f t="shared" si="8"/>
        <v>7.2</v>
      </c>
      <c r="F75" s="18">
        <f t="shared" si="8"/>
        <v>67.2</v>
      </c>
      <c r="G75" s="18">
        <f t="shared" si="8"/>
        <v>60.116</v>
      </c>
      <c r="H75" s="18">
        <f t="shared" si="8"/>
        <v>7.78</v>
      </c>
      <c r="I75" s="18">
        <f t="shared" si="8"/>
        <v>57</v>
      </c>
      <c r="J75" s="28"/>
      <c r="K75" s="16"/>
    </row>
    <row r="76" spans="1:12" s="23" customFormat="1" ht="17.25">
      <c r="A76" s="15"/>
      <c r="B76" s="15"/>
      <c r="C76" s="16"/>
      <c r="D76" s="17"/>
      <c r="E76" s="18"/>
      <c r="F76" s="17"/>
      <c r="G76" s="17"/>
      <c r="H76" s="17"/>
      <c r="I76" s="17"/>
      <c r="J76" s="28"/>
      <c r="K76" s="16"/>
      <c r="L76" s="16"/>
    </row>
    <row r="77" spans="1:11" s="23" customFormat="1" ht="14.25">
      <c r="A77" s="15">
        <v>1</v>
      </c>
      <c r="B77" s="15" t="s">
        <v>43</v>
      </c>
      <c r="C77" s="16"/>
      <c r="D77" s="17">
        <v>30.3</v>
      </c>
      <c r="E77" s="17">
        <v>15</v>
      </c>
      <c r="F77" s="17">
        <v>15.3</v>
      </c>
      <c r="G77" s="17"/>
      <c r="H77" s="17"/>
      <c r="I77" s="17">
        <v>20</v>
      </c>
      <c r="J77" s="16" t="s">
        <v>16</v>
      </c>
      <c r="K77" s="16" t="s">
        <v>71</v>
      </c>
    </row>
    <row r="78" spans="1:11" s="23" customFormat="1" ht="14.25">
      <c r="A78" s="15"/>
      <c r="B78" s="15" t="s">
        <v>78</v>
      </c>
      <c r="C78" s="16"/>
      <c r="D78" s="17">
        <v>30.9</v>
      </c>
      <c r="E78" s="17">
        <v>15.2</v>
      </c>
      <c r="F78" s="17">
        <f>D78-E78</f>
        <v>15.7</v>
      </c>
      <c r="G78" s="17"/>
      <c r="H78" s="17"/>
      <c r="I78" s="17">
        <v>21</v>
      </c>
      <c r="J78" s="16" t="s">
        <v>16</v>
      </c>
      <c r="K78" s="16" t="s">
        <v>71</v>
      </c>
    </row>
    <row r="79" spans="1:11" s="23" customFormat="1" ht="15">
      <c r="A79" s="15"/>
      <c r="B79" s="19" t="s">
        <v>17</v>
      </c>
      <c r="C79" s="20"/>
      <c r="D79" s="18">
        <f>SUM(D77:D78)</f>
        <v>61.2</v>
      </c>
      <c r="E79" s="18">
        <f>SUM(E77:E78)</f>
        <v>30.2</v>
      </c>
      <c r="F79" s="18">
        <f>SUM(F77:F78)</f>
        <v>31</v>
      </c>
      <c r="G79" s="18"/>
      <c r="H79" s="18"/>
      <c r="I79" s="18">
        <f>SUM(I77:I78)</f>
        <v>41</v>
      </c>
      <c r="J79" s="16"/>
      <c r="K79" s="16"/>
    </row>
    <row r="80" spans="1:11" s="23" customFormat="1" ht="14.25">
      <c r="A80" s="15"/>
      <c r="B80" s="15"/>
      <c r="C80" s="16"/>
      <c r="D80" s="17"/>
      <c r="E80" s="17"/>
      <c r="F80" s="17"/>
      <c r="G80" s="17"/>
      <c r="H80" s="17"/>
      <c r="I80" s="17"/>
      <c r="J80" s="16"/>
      <c r="K80" s="16"/>
    </row>
    <row r="81" spans="1:11" s="23" customFormat="1" ht="14.25">
      <c r="A81" s="15">
        <v>1</v>
      </c>
      <c r="B81" s="15" t="s">
        <v>56</v>
      </c>
      <c r="C81" s="16"/>
      <c r="D81" s="17">
        <v>1357</v>
      </c>
      <c r="E81" s="17">
        <f>$D$81/4</f>
        <v>339.25</v>
      </c>
      <c r="F81" s="17">
        <f>$D$81/4</f>
        <v>339.25</v>
      </c>
      <c r="G81" s="17">
        <f>$D$81/4</f>
        <v>339.25</v>
      </c>
      <c r="H81" s="17">
        <f>$D$81/4</f>
        <v>339.25</v>
      </c>
      <c r="I81" s="17">
        <v>250</v>
      </c>
      <c r="J81" s="16" t="s">
        <v>16</v>
      </c>
      <c r="K81" s="16" t="s">
        <v>37</v>
      </c>
    </row>
    <row r="82" spans="1:11" s="23" customFormat="1" ht="14.25">
      <c r="A82" s="15">
        <v>2</v>
      </c>
      <c r="B82" s="15" t="s">
        <v>55</v>
      </c>
      <c r="C82" s="16"/>
      <c r="D82" s="17">
        <v>491.94</v>
      </c>
      <c r="E82" s="17">
        <f>$D$82/4</f>
        <v>122.985</v>
      </c>
      <c r="F82" s="17">
        <f>$D$82/4</f>
        <v>122.985</v>
      </c>
      <c r="G82" s="17">
        <f>$D$82/4</f>
        <v>122.985</v>
      </c>
      <c r="H82" s="17">
        <f>$D$82/4</f>
        <v>122.985</v>
      </c>
      <c r="I82" s="17">
        <v>90</v>
      </c>
      <c r="J82" s="16" t="s">
        <v>16</v>
      </c>
      <c r="K82" s="16" t="s">
        <v>37</v>
      </c>
    </row>
    <row r="83" spans="1:11" s="23" customFormat="1" ht="14.25">
      <c r="A83" s="15">
        <v>3</v>
      </c>
      <c r="B83" s="15" t="s">
        <v>57</v>
      </c>
      <c r="C83" s="16"/>
      <c r="D83" s="17">
        <v>1085.6</v>
      </c>
      <c r="E83" s="17">
        <f>$D$83/4</f>
        <v>271.4</v>
      </c>
      <c r="F83" s="17">
        <f>$D$83/4</f>
        <v>271.4</v>
      </c>
      <c r="G83" s="17">
        <f>$D$83/4</f>
        <v>271.4</v>
      </c>
      <c r="H83" s="17">
        <f>$D$83/4</f>
        <v>271.4</v>
      </c>
      <c r="I83" s="17">
        <v>200</v>
      </c>
      <c r="J83" s="16" t="s">
        <v>16</v>
      </c>
      <c r="K83" s="16" t="s">
        <v>37</v>
      </c>
    </row>
    <row r="84" spans="1:11" s="23" customFormat="1" ht="15">
      <c r="A84" s="15"/>
      <c r="B84" s="19" t="s">
        <v>17</v>
      </c>
      <c r="C84" s="20"/>
      <c r="D84" s="18">
        <f aca="true" t="shared" si="9" ref="D84:I84">SUM(D81:D83)</f>
        <v>2934.54</v>
      </c>
      <c r="E84" s="18">
        <f t="shared" si="9"/>
        <v>733.635</v>
      </c>
      <c r="F84" s="18">
        <f t="shared" si="9"/>
        <v>733.635</v>
      </c>
      <c r="G84" s="18">
        <f t="shared" si="9"/>
        <v>733.635</v>
      </c>
      <c r="H84" s="18">
        <f t="shared" si="9"/>
        <v>733.635</v>
      </c>
      <c r="I84" s="18">
        <f t="shared" si="9"/>
        <v>540</v>
      </c>
      <c r="J84" s="16"/>
      <c r="K84" s="16"/>
    </row>
    <row r="85" spans="1:11" s="23" customFormat="1" ht="14.25">
      <c r="A85" s="15"/>
      <c r="B85" s="15"/>
      <c r="C85" s="16"/>
      <c r="D85" s="17"/>
      <c r="E85" s="17"/>
      <c r="F85" s="17"/>
      <c r="G85" s="17"/>
      <c r="H85" s="17"/>
      <c r="I85" s="17"/>
      <c r="J85" s="16"/>
      <c r="K85" s="16"/>
    </row>
    <row r="86" spans="1:11" s="23" customFormat="1" ht="15">
      <c r="A86" s="15"/>
      <c r="B86" s="19"/>
      <c r="C86" s="20"/>
      <c r="D86" s="18"/>
      <c r="E86" s="18"/>
      <c r="F86" s="18"/>
      <c r="G86" s="18"/>
      <c r="H86" s="18"/>
      <c r="I86" s="17"/>
      <c r="J86" s="16"/>
      <c r="K86" s="16"/>
    </row>
    <row r="87" spans="1:11" s="23" customFormat="1" ht="15">
      <c r="A87" s="24"/>
      <c r="B87" s="29"/>
      <c r="C87" s="30"/>
      <c r="D87" s="22"/>
      <c r="E87" s="22"/>
      <c r="F87" s="22"/>
      <c r="G87" s="22"/>
      <c r="H87" s="22"/>
      <c r="I87" s="31"/>
      <c r="J87" s="25"/>
      <c r="K87" s="25"/>
    </row>
    <row r="88" spans="2:11" s="23" customFormat="1" ht="15">
      <c r="B88" s="24" t="s">
        <v>60</v>
      </c>
      <c r="C88" s="32"/>
      <c r="D88" s="32"/>
      <c r="E88" s="33"/>
      <c r="F88" s="33"/>
      <c r="G88" s="33"/>
      <c r="H88" s="32"/>
      <c r="I88" s="33"/>
      <c r="J88" s="33"/>
      <c r="K88" s="33"/>
    </row>
    <row r="89" spans="2:11" s="23" customFormat="1" ht="15">
      <c r="B89" s="24"/>
      <c r="C89" s="32"/>
      <c r="D89" s="33"/>
      <c r="E89" s="33"/>
      <c r="F89" s="33"/>
      <c r="G89" s="33"/>
      <c r="H89" s="32"/>
      <c r="I89" s="33"/>
      <c r="J89" s="33"/>
      <c r="K89" s="33"/>
    </row>
    <row r="90" spans="2:11" s="23" customFormat="1" ht="15">
      <c r="B90" s="23" t="s">
        <v>36</v>
      </c>
      <c r="C90" s="38" t="s">
        <v>70</v>
      </c>
      <c r="D90" s="38"/>
      <c r="E90" s="33"/>
      <c r="F90" s="33"/>
      <c r="G90" s="33"/>
      <c r="H90" s="33"/>
      <c r="I90" s="33"/>
      <c r="J90" s="33"/>
      <c r="K90" s="33"/>
    </row>
    <row r="91" spans="3:11" s="23" customFormat="1" ht="15">
      <c r="C91" s="34"/>
      <c r="D91" s="34"/>
      <c r="E91" s="33"/>
      <c r="F91" s="33"/>
      <c r="G91" s="33"/>
      <c r="H91" s="33"/>
      <c r="I91" s="33"/>
      <c r="J91" s="33"/>
      <c r="K91" s="33"/>
    </row>
    <row r="92" spans="3:11" s="23" customFormat="1" ht="15">
      <c r="C92" s="34"/>
      <c r="D92" s="33"/>
      <c r="E92" s="33"/>
      <c r="F92" s="33"/>
      <c r="G92" s="33"/>
      <c r="H92" s="33"/>
      <c r="I92" s="33"/>
      <c r="J92" s="33"/>
      <c r="K92" s="33"/>
    </row>
    <row r="93" spans="3:4" ht="14.25">
      <c r="C93" s="39"/>
      <c r="D93" s="39"/>
    </row>
  </sheetData>
  <mergeCells count="7">
    <mergeCell ref="C90:D90"/>
    <mergeCell ref="C93:D93"/>
    <mergeCell ref="I1:K1"/>
    <mergeCell ref="I2:K2"/>
    <mergeCell ref="E9:H9"/>
    <mergeCell ref="A6:K6"/>
    <mergeCell ref="A7:K7"/>
  </mergeCells>
  <printOptions/>
  <pageMargins left="0.87" right="0.17" top="0.66" bottom="0.2362204724409449" header="0.68" footer="0.1968503937007874"/>
  <pageSetup fitToHeight="5" horizontalDpi="200" verticalDpi="200" orientation="landscape" paperSize="9" scale="64" r:id="rId1"/>
  <rowBreaks count="1" manualBreakCount="1">
    <brk id="9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1</cp:lastModifiedBy>
  <cp:lastPrinted>2011-04-28T11:38:48Z</cp:lastPrinted>
  <dcterms:created xsi:type="dcterms:W3CDTF">2004-01-08T17:04:21Z</dcterms:created>
  <dcterms:modified xsi:type="dcterms:W3CDTF">2011-07-28T09:20:43Z</dcterms:modified>
  <cp:category/>
  <cp:version/>
  <cp:contentType/>
  <cp:contentStatus/>
</cp:coreProperties>
</file>